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<sst xmlns="http://schemas.openxmlformats.org/spreadsheetml/2006/main" count="543" uniqueCount="249">
  <si>
    <t xml:space="preserve">Фамилия</t>
  </si>
  <si>
    <t xml:space="preserve">Имя</t>
  </si>
  <si>
    <t xml:space="preserve">Отчество</t>
  </si>
  <si>
    <t xml:space="preserve">Группа сотрудников</t>
  </si>
  <si>
    <t xml:space="preserve">Образование</t>
  </si>
  <si>
    <t xml:space="preserve">Квалификационная категория по основной должности</t>
  </si>
  <si>
    <t xml:space="preserve">Педагогический стаж</t>
  </si>
  <si>
    <t xml:space="preserve">Должность</t>
  </si>
  <si>
    <t xml:space="preserve">ОООД повышения квалификации (сокращенное наименование)</t>
  </si>
  <si>
    <t xml:space="preserve">Название курса</t>
  </si>
  <si>
    <t xml:space="preserve">Дата выдачи</t>
  </si>
  <si>
    <t xml:space="preserve">Алексеев</t>
  </si>
  <si>
    <t xml:space="preserve">Николай</t>
  </si>
  <si>
    <t xml:space="preserve">Анатольевич</t>
  </si>
  <si>
    <t xml:space="preserve">Педагоги доп. образования</t>
  </si>
  <si>
    <t xml:space="preserve">среднее профессиональное</t>
  </si>
  <si>
    <t xml:space="preserve">Высшая категория</t>
  </si>
  <si>
    <t xml:space="preserve">30л. 4м. 12д.</t>
  </si>
  <si>
    <t xml:space="preserve">Педагог дополнительного образования</t>
  </si>
  <si>
    <t xml:space="preserve">СПбГДТЮ</t>
  </si>
  <si>
    <t xml:space="preserve">Современные игровые технологии как средство развития познавательной активности обучающихся</t>
  </si>
  <si>
    <t xml:space="preserve">Алексеева</t>
  </si>
  <si>
    <t xml:space="preserve">Маргарита</t>
  </si>
  <si>
    <t xml:space="preserve">Алексеевна</t>
  </si>
  <si>
    <t xml:space="preserve">28л. 4м. 11д.</t>
  </si>
  <si>
    <t xml:space="preserve">Современные подходы в преподавании декоративно-прикладного искусства в дополнительном образовании (ИЗО и ДПИ)</t>
  </si>
  <si>
    <t xml:space="preserve">Ольга</t>
  </si>
  <si>
    <t xml:space="preserve">Геннадьевна</t>
  </si>
  <si>
    <t xml:space="preserve">высшее профессиональное</t>
  </si>
  <si>
    <t xml:space="preserve">Без категории</t>
  </si>
  <si>
    <t xml:space="preserve">20л. 11м. 13д.</t>
  </si>
  <si>
    <t xml:space="preserve">СПб ГБКДУ "ДНТиД"</t>
  </si>
  <si>
    <t xml:space="preserve">Многоаспектность работы руководителя хореографического коллектива</t>
  </si>
  <si>
    <t xml:space="preserve">Алтышова</t>
  </si>
  <si>
    <t xml:space="preserve">Екатерина</t>
  </si>
  <si>
    <t xml:space="preserve">Львовна</t>
  </si>
  <si>
    <t xml:space="preserve">6л. 11м. 26д.</t>
  </si>
  <si>
    <t xml:space="preserve">ИМЦ Выборгского района</t>
  </si>
  <si>
    <t xml:space="preserve">Составляющие ИКТ-компетентности работников системы образования</t>
  </si>
  <si>
    <t xml:space="preserve">Ананченок</t>
  </si>
  <si>
    <t xml:space="preserve">Татьяна</t>
  </si>
  <si>
    <t xml:space="preserve">Владимировна</t>
  </si>
  <si>
    <t xml:space="preserve">29л. 6м. 29д.</t>
  </si>
  <si>
    <t xml:space="preserve">ГБНОУ "Академия цифровых технологий" Санкт-Петербурга</t>
  </si>
  <si>
    <t xml:space="preserve">Ануфриева</t>
  </si>
  <si>
    <t xml:space="preserve">Яна</t>
  </si>
  <si>
    <t xml:space="preserve">Артеменко</t>
  </si>
  <si>
    <t xml:space="preserve">Глеб</t>
  </si>
  <si>
    <t xml:space="preserve">Прочий пед. персонал</t>
  </si>
  <si>
    <t xml:space="preserve">13л. 4м. 12д.</t>
  </si>
  <si>
    <t xml:space="preserve">Концертмейстер</t>
  </si>
  <si>
    <t xml:space="preserve">Современные требования к профессиональной деятельности концертмейстеров в УДОД</t>
  </si>
  <si>
    <t xml:space="preserve">Борис</t>
  </si>
  <si>
    <t xml:space="preserve">Руководители</t>
  </si>
  <si>
    <t xml:space="preserve">магистр</t>
  </si>
  <si>
    <t xml:space="preserve">14л. 11м. 11д.</t>
  </si>
  <si>
    <t xml:space="preserve">Заместитель директора по учебно-воспитательной работе</t>
  </si>
  <si>
    <t xml:space="preserve">ЧОУ ДПО Учебный центр "Нева-Профи"</t>
  </si>
  <si>
    <t xml:space="preserve">Контрактная система в сфере закупок товаров, работ, услуг для обеспечения государственных и муниципальных нужд</t>
  </si>
  <si>
    <t xml:space="preserve">Беженару</t>
  </si>
  <si>
    <t xml:space="preserve">Дарья</t>
  </si>
  <si>
    <t xml:space="preserve">Константиновна</t>
  </si>
  <si>
    <t xml:space="preserve">Белова</t>
  </si>
  <si>
    <t xml:space="preserve">Наталья</t>
  </si>
  <si>
    <t xml:space="preserve">Александровна</t>
  </si>
  <si>
    <t xml:space="preserve">27л. 9м. 15д.</t>
  </si>
  <si>
    <t xml:space="preserve">Методист</t>
  </si>
  <si>
    <t xml:space="preserve">ФГАОУ ДПО «Академия Минпросвещения»</t>
  </si>
  <si>
    <t xml:space="preserve">Реализации системы наставничества педагогических работников в образовательных организациях</t>
  </si>
  <si>
    <t xml:space="preserve">Бессолицын</t>
  </si>
  <si>
    <t xml:space="preserve">Вячеслав</t>
  </si>
  <si>
    <t xml:space="preserve">Викторович</t>
  </si>
  <si>
    <t xml:space="preserve">Бойцун</t>
  </si>
  <si>
    <t xml:space="preserve">Диана</t>
  </si>
  <si>
    <t xml:space="preserve">Сергеевна</t>
  </si>
  <si>
    <t xml:space="preserve">2г. 4м. 11д.</t>
  </si>
  <si>
    <t xml:space="preserve">Российские цифровые технологии и сервисы в деятельности современного педагога дополнительного образования детей</t>
  </si>
  <si>
    <t xml:space="preserve">Булатов</t>
  </si>
  <si>
    <t xml:space="preserve">Александр</t>
  </si>
  <si>
    <t xml:space="preserve">Михайлович</t>
  </si>
  <si>
    <t xml:space="preserve">47л. 1м. 4д.</t>
  </si>
  <si>
    <t xml:space="preserve">ООО СПб ИДПО "Смольный"</t>
  </si>
  <si>
    <t xml:space="preserve">Инновационные подходы к методикам преподавания изобразительного искусства в организациях дополнительного образования</t>
  </si>
  <si>
    <t xml:space="preserve">Волкова</t>
  </si>
  <si>
    <t xml:space="preserve">Вера</t>
  </si>
  <si>
    <t xml:space="preserve">16л. 6м. 12д.</t>
  </si>
  <si>
    <t xml:space="preserve">Заведующий отделом</t>
  </si>
  <si>
    <t xml:space="preserve">АНО ДПО "ИОЦ ПКиП "Мой университет"</t>
  </si>
  <si>
    <t xml:space="preserve">Эффективная реализация программ дополнительного образования в современных условиях</t>
  </si>
  <si>
    <t xml:space="preserve">Галахова</t>
  </si>
  <si>
    <t xml:space="preserve">Кристина</t>
  </si>
  <si>
    <t xml:space="preserve">2г. 1м. 21д.</t>
  </si>
  <si>
    <t xml:space="preserve">Педагог-организатор</t>
  </si>
  <si>
    <t xml:space="preserve">ГБНОУ "Академия цифровых технологий"</t>
  </si>
  <si>
    <t xml:space="preserve">Современные подходы к организации и проведению конкурсных мероприятий профессионального мастерства</t>
  </si>
  <si>
    <t xml:space="preserve">Галушкина</t>
  </si>
  <si>
    <t xml:space="preserve">27л. 7м. 1д.</t>
  </si>
  <si>
    <t xml:space="preserve">Современные подходы к деятельсности педагога дополнительного образования (театр кукол)</t>
  </si>
  <si>
    <t xml:space="preserve">Гусева</t>
  </si>
  <si>
    <t xml:space="preserve">Ксения</t>
  </si>
  <si>
    <t xml:space="preserve">15л. 4м. 12д.</t>
  </si>
  <si>
    <t xml:space="preserve">Основы педагогической on-line визуализации в дополнительном образовании</t>
  </si>
  <si>
    <t xml:space="preserve">Диденко</t>
  </si>
  <si>
    <t xml:space="preserve">Игорь</t>
  </si>
  <si>
    <t xml:space="preserve">Иванович</t>
  </si>
  <si>
    <t xml:space="preserve">Современные требования в профессиональной деятельности концертмейстера УДОД</t>
  </si>
  <si>
    <t xml:space="preserve">Петровна</t>
  </si>
  <si>
    <t xml:space="preserve">25л. 8м. 26д.</t>
  </si>
  <si>
    <t xml:space="preserve">Современные подходы к управлению структурным подразделением в системе дополнительного образования</t>
  </si>
  <si>
    <t xml:space="preserve">Дудина</t>
  </si>
  <si>
    <t xml:space="preserve">36л. 2м. 17д.</t>
  </si>
  <si>
    <t xml:space="preserve">Современные подходы в преподавании эстрадного вокала</t>
  </si>
  <si>
    <t xml:space="preserve">Егоровская</t>
  </si>
  <si>
    <t xml:space="preserve">Григорьевна</t>
  </si>
  <si>
    <t xml:space="preserve">23л. 1м. 23д.</t>
  </si>
  <si>
    <t xml:space="preserve">Цифровые технологии как условие модернизации образовательного процесса учреждений дополнительного образования</t>
  </si>
  <si>
    <t xml:space="preserve">Завгороднев</t>
  </si>
  <si>
    <t xml:space="preserve">Дмитрий</t>
  </si>
  <si>
    <t xml:space="preserve">Владимирович</t>
  </si>
  <si>
    <t xml:space="preserve">11л. 9м.</t>
  </si>
  <si>
    <t xml:space="preserve">ЧОУ ДПО "ЦОУ"</t>
  </si>
  <si>
    <t xml:space="preserve">Современные образовательные технологии в дополнительном образовании</t>
  </si>
  <si>
    <t xml:space="preserve">Загустина</t>
  </si>
  <si>
    <t xml:space="preserve">Зинин</t>
  </si>
  <si>
    <t xml:space="preserve">Михаил</t>
  </si>
  <si>
    <t xml:space="preserve">Константинович</t>
  </si>
  <si>
    <t xml:space="preserve">8м. 7д.</t>
  </si>
  <si>
    <t xml:space="preserve">Искусство аранжировки на цифровых инструментах (электронные музыкальные инструменты)</t>
  </si>
  <si>
    <t xml:space="preserve">Кабачинская</t>
  </si>
  <si>
    <t xml:space="preserve">Елена</t>
  </si>
  <si>
    <t xml:space="preserve">26л. 2м. 8д.</t>
  </si>
  <si>
    <t xml:space="preserve">Совершенствование професииональной деятельности педагогов по шахматам</t>
  </si>
  <si>
    <t xml:space="preserve">Киреева</t>
  </si>
  <si>
    <t xml:space="preserve">8л. 1м. 8д.</t>
  </si>
  <si>
    <t xml:space="preserve">Колесникова</t>
  </si>
  <si>
    <t xml:space="preserve">Александра</t>
  </si>
  <si>
    <t xml:space="preserve">28л. 6м. 14д.</t>
  </si>
  <si>
    <t xml:space="preserve">ООО "Академия Керамики"</t>
  </si>
  <si>
    <t xml:space="preserve">Развитие навыков декорирования керамики ангобами и глазурями</t>
  </si>
  <si>
    <t xml:space="preserve">Леонтьев</t>
  </si>
  <si>
    <t xml:space="preserve">Владимир</t>
  </si>
  <si>
    <t xml:space="preserve">Васильевич</t>
  </si>
  <si>
    <t xml:space="preserve">27л. 3м. 2д.</t>
  </si>
  <si>
    <t xml:space="preserve">Использование инновационных педагогических технологий в работе с одарёнными детьми</t>
  </si>
  <si>
    <t xml:space="preserve">Летуновская</t>
  </si>
  <si>
    <t xml:space="preserve">Вадимовна</t>
  </si>
  <si>
    <t xml:space="preserve">АНО ДПО "Учебный центр "ПЕдагогический Альянс"</t>
  </si>
  <si>
    <t xml:space="preserve">Обучение безопасным методам и приемам работ при воздействии вредных и (или) опасных факторов, источниокв опасности, идентифициорованнных в рамках специальной оценки условий труда и оценки профессиональных рисков</t>
  </si>
  <si>
    <t xml:space="preserve">Линькова</t>
  </si>
  <si>
    <t xml:space="preserve">Анастасия</t>
  </si>
  <si>
    <t xml:space="preserve">Николаевна</t>
  </si>
  <si>
    <t xml:space="preserve">12л. 3м.</t>
  </si>
  <si>
    <t xml:space="preserve">ГБУ ДПО "СПбЦОКОиИТ"</t>
  </si>
  <si>
    <t xml:space="preserve">Возможности графических редакторов для создания и обработки изображений</t>
  </si>
  <si>
    <t xml:space="preserve">Лукина</t>
  </si>
  <si>
    <t xml:space="preserve">19л. 1м. 13д.</t>
  </si>
  <si>
    <t xml:space="preserve">АНО ДПО "Платформа"</t>
  </si>
  <si>
    <t xml:space="preserve">Вокальное искусство: методика преподавания и практика исполнительства</t>
  </si>
  <si>
    <t xml:space="preserve">Макарина</t>
  </si>
  <si>
    <t xml:space="preserve">Васильевна</t>
  </si>
  <si>
    <t xml:space="preserve">26л. 1м. 8д.</t>
  </si>
  <si>
    <t xml:space="preserve">Традиционные и инновационные методики обучения хореографии в дополнительном образовании детей</t>
  </si>
  <si>
    <t xml:space="preserve">Медведева</t>
  </si>
  <si>
    <t xml:space="preserve">Ильинична</t>
  </si>
  <si>
    <t xml:space="preserve">1г. 9м. 13д.</t>
  </si>
  <si>
    <t xml:space="preserve">Мельник</t>
  </si>
  <si>
    <t xml:space="preserve">Алена</t>
  </si>
  <si>
    <t xml:space="preserve">12л. 7м. 17д.</t>
  </si>
  <si>
    <t xml:space="preserve">Технологии проектирования и реализации досуговых программ</t>
  </si>
  <si>
    <t xml:space="preserve">Неделку</t>
  </si>
  <si>
    <t xml:space="preserve">Евгений</t>
  </si>
  <si>
    <t xml:space="preserve">7л. 3м. 1д.</t>
  </si>
  <si>
    <t xml:space="preserve">Никитина</t>
  </si>
  <si>
    <t xml:space="preserve">Юлия</t>
  </si>
  <si>
    <t xml:space="preserve">Анатольевна</t>
  </si>
  <si>
    <t xml:space="preserve">24л. 2м. 21д.</t>
  </si>
  <si>
    <t xml:space="preserve">Павлова</t>
  </si>
  <si>
    <t xml:space="preserve">Леонидовна</t>
  </si>
  <si>
    <t xml:space="preserve">33л. 11м. 1д.</t>
  </si>
  <si>
    <t xml:space="preserve">Заместитель директора по научно-методической работе</t>
  </si>
  <si>
    <t xml:space="preserve">СПбАППО</t>
  </si>
  <si>
    <t xml:space="preserve">Дополнительное образование детей: формы и методы духовно-нравственного воспитания и развития</t>
  </si>
  <si>
    <t xml:space="preserve">Петрова</t>
  </si>
  <si>
    <t xml:space="preserve">Евгеньевна</t>
  </si>
  <si>
    <t xml:space="preserve">20л. 18д.</t>
  </si>
  <si>
    <t xml:space="preserve">Совершенствавание профессионального мастерства педагогов по ритмике</t>
  </si>
  <si>
    <t xml:space="preserve">Плясова</t>
  </si>
  <si>
    <t xml:space="preserve">Мария</t>
  </si>
  <si>
    <t xml:space="preserve">неполное высшее</t>
  </si>
  <si>
    <t xml:space="preserve">3D-визуализация и спецэффекты в 3DMax и v-Ray</t>
  </si>
  <si>
    <t xml:space="preserve">Рудяева</t>
  </si>
  <si>
    <t xml:space="preserve">20л. 4м. 12д.</t>
  </si>
  <si>
    <t xml:space="preserve">Эффективные форматы организации воспитательного пространства в дополнительном образовании детей</t>
  </si>
  <si>
    <t xml:space="preserve">Самарцева</t>
  </si>
  <si>
    <t xml:space="preserve">Первая категория</t>
  </si>
  <si>
    <t xml:space="preserve">6л. 4м. 12д.</t>
  </si>
  <si>
    <t xml:space="preserve">ООО "Учебный центр Решение"</t>
  </si>
  <si>
    <t xml:space="preserve">Эмоциональное и профессиональное выгорание работников образовательной среды: профилактика и способы преодоления</t>
  </si>
  <si>
    <t xml:space="preserve">Сараева</t>
  </si>
  <si>
    <t xml:space="preserve">4г. 4м. 11д.</t>
  </si>
  <si>
    <t xml:space="preserve">Цифровые инструменты для создания дидактических материалов</t>
  </si>
  <si>
    <t xml:space="preserve">Смирнова</t>
  </si>
  <si>
    <t xml:space="preserve">9л. 29д.</t>
  </si>
  <si>
    <t xml:space="preserve">Тимофеева</t>
  </si>
  <si>
    <t xml:space="preserve">19л. 2м. 2д.</t>
  </si>
  <si>
    <t xml:space="preserve">Современные подходы к деятельности педагога дополнительного образования театральных студий</t>
  </si>
  <si>
    <t xml:space="preserve">Торнева</t>
  </si>
  <si>
    <t xml:space="preserve">Даниэла</t>
  </si>
  <si>
    <t xml:space="preserve">Юрива</t>
  </si>
  <si>
    <t xml:space="preserve">3г. 2м. 11д.</t>
  </si>
  <si>
    <t xml:space="preserve">Удалова</t>
  </si>
  <si>
    <t xml:space="preserve">22л. 4м. 12д.</t>
  </si>
  <si>
    <t xml:space="preserve">ГБУК ЛО "Дом народного творчества"</t>
  </si>
  <si>
    <t xml:space="preserve">Особенности освоения народного театра "Вертеп" в детских творческих коллективах</t>
  </si>
  <si>
    <t xml:space="preserve">Усачева</t>
  </si>
  <si>
    <t xml:space="preserve">13л. 6м. 29д.</t>
  </si>
  <si>
    <t xml:space="preserve">Конструктор печатного и электронного издания: создание методического пособия при реализации программ дополнительного образования</t>
  </si>
  <si>
    <t xml:space="preserve">Федорова</t>
  </si>
  <si>
    <t xml:space="preserve">Светлана</t>
  </si>
  <si>
    <t xml:space="preserve">ООО "УЦ "Профи"</t>
  </si>
  <si>
    <t xml:space="preserve">Петербургская роспись. Теория и методика</t>
  </si>
  <si>
    <t xml:space="preserve">Фирсова</t>
  </si>
  <si>
    <t xml:space="preserve">29л. 11м. 11д.</t>
  </si>
  <si>
    <t xml:space="preserve">Целищева</t>
  </si>
  <si>
    <t xml:space="preserve">Рабочие</t>
  </si>
  <si>
    <t xml:space="preserve">11м. 15д.</t>
  </si>
  <si>
    <t xml:space="preserve">Составляющие ИКТ-компетентности работников системы образования (модуль "Компьютерная графика и анимация в профессиональной деятельности педагога", модуль "Создание мультимедийного образовательного продукта-презентации. Основные элементы мультимедийного продукта")</t>
  </si>
  <si>
    <t xml:space="preserve">Чуркина</t>
  </si>
  <si>
    <t xml:space="preserve">Галина</t>
  </si>
  <si>
    <t xml:space="preserve">18л. 4м. 12д.</t>
  </si>
  <si>
    <t xml:space="preserve">Технология наставничества обучающихся в рамках реализации дополнительной общеобразовательной программы</t>
  </si>
  <si>
    <t xml:space="preserve">Шамаева</t>
  </si>
  <si>
    <t xml:space="preserve">Олеговна</t>
  </si>
  <si>
    <t xml:space="preserve">10л. 5м. 28д.</t>
  </si>
  <si>
    <t xml:space="preserve">Технологии генерирования творчесикх идей</t>
  </si>
  <si>
    <t xml:space="preserve">Шарабаев</t>
  </si>
  <si>
    <t xml:space="preserve">Шинкаренко</t>
  </si>
  <si>
    <t xml:space="preserve">Олеся</t>
  </si>
  <si>
    <t xml:space="preserve">Валерьевна</t>
  </si>
  <si>
    <t xml:space="preserve">Шмагина</t>
  </si>
  <si>
    <t xml:space="preserve">Лариса</t>
  </si>
  <si>
    <t xml:space="preserve">46л. 1м. 21д.</t>
  </si>
  <si>
    <t xml:space="preserve">АНО ДПО "ИОЦПКиП "Мой университет"</t>
  </si>
  <si>
    <t xml:space="preserve">Организация деятельности педагога дополнительного образования в современных условиях</t>
  </si>
  <si>
    <t xml:space="preserve">Юрченко</t>
  </si>
  <si>
    <t xml:space="preserve">Анна</t>
  </si>
  <si>
    <t xml:space="preserve">Борисовна</t>
  </si>
  <si>
    <t xml:space="preserve">7л. 2м. 13д.</t>
  </si>
  <si>
    <t xml:space="preserve">Психолого-педагогическое сопровождение личностной адаптации одаренных детей и подросков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</si>
</sst>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3.89"/>
    <col collapsed="false" customWidth="true" hidden="false" outlineLevel="0" max="2" min="2" style="0" width="11.25"/>
    <col collapsed="false" customWidth="true" hidden="false" outlineLevel="0" max="3" min="3" style="0" width="14.03"/>
    <col collapsed="false" customWidth="true" hidden="false" outlineLevel="0" max="4" min="4" style="0" width="14.16"/>
    <col collapsed="false" customWidth="true" hidden="false" outlineLevel="0" max="5" min="5" style="0" width="18.33"/>
    <col collapsed="false" customWidth="true" hidden="false" outlineLevel="0" max="6" min="6" style="0" width="12.91"/>
    <col collapsed="false" customWidth="true" hidden="false" outlineLevel="0" max="7" min="7" style="0" width="12.64"/>
    <col collapsed="false" customWidth="true" hidden="false" outlineLevel="0" max="8" min="8" style="0" width="18.76"/>
    <col collapsed="false" customWidth="true" hidden="false" outlineLevel="0" max="9" min="9" style="0" width="23.2"/>
    <col collapsed="false" customWidth="true" hidden="false" outlineLevel="0" max="10" min="10" style="0" width="63.63"/>
    <col collapsed="false" customWidth="true" hidden="false" outlineLevel="0" max="11" min="11" style="0" width="13.47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s="1"/>
    </row>
    <row r="2" customFormat="false" ht="35.05" hidden="false" customHeight="false" outlineLevel="0" collapsed="false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3" t="n">
        <f aca="false">DATE(2022,5,25)</f>
        <v>44706</v>
      </c>
    </row>
    <row r="3" customFormat="false" ht="35.05" hidden="false" customHeight="false" outlineLevel="0" collapsed="false">
      <c r="A3" s="2" t="s">
        <v>21</v>
      </c>
      <c r="B3" s="2" t="s">
        <v>22</v>
      </c>
      <c r="C3" s="2" t="s">
        <v>23</v>
      </c>
      <c r="D3" s="2" t="s">
        <v>14</v>
      </c>
      <c r="E3" s="2" t="s">
        <v>15</v>
      </c>
      <c r="F3" s="2" t="s">
        <v>16</v>
      </c>
      <c r="G3" s="2" t="s">
        <v>24</v>
      </c>
      <c r="H3" s="2" t="s">
        <v>18</v>
      </c>
      <c r="I3" s="2" t="s">
        <v>19</v>
      </c>
      <c r="J3" s="2" t="s">
        <v>25</v>
      </c>
      <c r="K3" s="3" t="n">
        <f aca="false">DATE(2023,4,28)</f>
        <v>45044</v>
      </c>
    </row>
    <row r="4" customFormat="false" ht="35.05" hidden="false" customHeight="false" outlineLevel="0" collapsed="false">
      <c r="A4" s="2" t="s">
        <v>21</v>
      </c>
      <c r="B4" s="2" t="s">
        <v>26</v>
      </c>
      <c r="C4" s="2" t="s">
        <v>27</v>
      </c>
      <c r="D4" s="2" t="s">
        <v>14</v>
      </c>
      <c r="E4" s="2" t="s">
        <v>28</v>
      </c>
      <c r="F4" s="2" t="s">
        <v>29</v>
      </c>
      <c r="G4" s="2" t="s">
        <v>30</v>
      </c>
      <c r="H4" s="2" t="s">
        <v>18</v>
      </c>
      <c r="I4" s="2" t="s">
        <v>31</v>
      </c>
      <c r="J4" s="2" t="s">
        <v>32</v>
      </c>
      <c r="K4" s="3" t="n">
        <f aca="false">DATE(2023,3,24)</f>
        <v>45009</v>
      </c>
    </row>
    <row r="5" customFormat="false" ht="35.05" hidden="false" customHeight="false" outlineLevel="0" collapsed="false">
      <c r="A5" s="2" t="s">
        <v>33</v>
      </c>
      <c r="B5" s="2" t="s">
        <v>34</v>
      </c>
      <c r="C5" s="2" t="s">
        <v>35</v>
      </c>
      <c r="D5" s="2" t="s">
        <v>14</v>
      </c>
      <c r="E5" s="2" t="s">
        <v>15</v>
      </c>
      <c r="F5" s="2" t="s">
        <v>29</v>
      </c>
      <c r="G5" s="2" t="s">
        <v>36</v>
      </c>
      <c r="H5" s="2" t="s">
        <v>18</v>
      </c>
      <c r="I5" s="2" t="s">
        <v>37</v>
      </c>
      <c r="J5" s="2" t="s">
        <v>38</v>
      </c>
      <c r="K5" s="3" t="n">
        <f aca="false">DATE(2018,11,12)</f>
        <v>43416</v>
      </c>
    </row>
    <row r="6" customFormat="false" ht="35.05" hidden="false" customHeight="false" outlineLevel="0" collapsed="false">
      <c r="A6" s="2" t="s">
        <v>39</v>
      </c>
      <c r="B6" s="2" t="s">
        <v>40</v>
      </c>
      <c r="C6" s="2" t="s">
        <v>41</v>
      </c>
      <c r="D6" s="2" t="s">
        <v>14</v>
      </c>
      <c r="E6" s="2" t="s">
        <v>28</v>
      </c>
      <c r="F6" s="2" t="s">
        <v>16</v>
      </c>
      <c r="G6" s="2" t="s">
        <v>42</v>
      </c>
      <c r="H6" s="2" t="s">
        <v>18</v>
      </c>
      <c r="I6" s="2" t="s">
        <v>43</v>
      </c>
      <c r="J6" s="2" t="s">
        <v>43</v>
      </c>
      <c r="K6" s="3" t="n">
        <f aca="false">DATE(2023,11,3)</f>
        <v>45233</v>
      </c>
    </row>
    <row r="7" customFormat="false" ht="35.05" hidden="false" customHeight="false" outlineLevel="0" collapsed="false">
      <c r="A7" s="2" t="s">
        <v>44</v>
      </c>
      <c r="B7" s="2" t="s">
        <v>45</v>
      </c>
      <c r="C7" s="2" t="s">
        <v>41</v>
      </c>
      <c r="D7" s="2"/>
      <c r="E7" s="2" t="s">
        <v>28</v>
      </c>
      <c r="F7" s="2" t="s">
        <v>29</v>
      </c>
      <c r="G7" s="2"/>
      <c r="H7" s="2" t="s">
        <v>18</v>
      </c>
      <c r="I7" s="2"/>
      <c r="J7" s="2"/>
      <c r="K7" s="2"/>
    </row>
    <row r="8" customFormat="false" ht="23.85" hidden="false" customHeight="false" outlineLevel="0" collapsed="false">
      <c r="A8" s="2" t="s">
        <v>46</v>
      </c>
      <c r="B8" s="2" t="s">
        <v>47</v>
      </c>
      <c r="C8" s="2" t="s">
        <v>13</v>
      </c>
      <c r="D8" s="2" t="s">
        <v>48</v>
      </c>
      <c r="E8" s="2" t="s">
        <v>28</v>
      </c>
      <c r="F8" s="2" t="s">
        <v>16</v>
      </c>
      <c r="G8" s="2" t="s">
        <v>49</v>
      </c>
      <c r="H8" s="2" t="s">
        <v>50</v>
      </c>
      <c r="I8" s="2" t="s">
        <v>19</v>
      </c>
      <c r="J8" s="2" t="s">
        <v>51</v>
      </c>
      <c r="K8" s="3" t="n">
        <f aca="false">DATE(2023,5,19)</f>
        <v>45065</v>
      </c>
    </row>
    <row r="9" customFormat="false" ht="46.25" hidden="false" customHeight="false" outlineLevel="0" collapsed="false">
      <c r="A9" s="2" t="s">
        <v>46</v>
      </c>
      <c r="B9" s="2" t="s">
        <v>52</v>
      </c>
      <c r="C9" s="2" t="s">
        <v>13</v>
      </c>
      <c r="D9" s="2" t="s">
        <v>53</v>
      </c>
      <c r="E9" s="2" t="s">
        <v>54</v>
      </c>
      <c r="F9" s="2" t="s">
        <v>29</v>
      </c>
      <c r="G9" s="2" t="s">
        <v>55</v>
      </c>
      <c r="H9" s="2" t="s">
        <v>56</v>
      </c>
      <c r="I9" s="2" t="s">
        <v>57</v>
      </c>
      <c r="J9" s="2" t="s">
        <v>58</v>
      </c>
      <c r="K9" s="3" t="n">
        <f aca="false">DATE(2023,12,14)</f>
        <v>45274</v>
      </c>
    </row>
    <row r="10" customFormat="false" ht="35.05" hidden="false" customHeight="false" outlineLevel="0" collapsed="false">
      <c r="A10" s="2" t="s">
        <v>59</v>
      </c>
      <c r="B10" s="2" t="s">
        <v>60</v>
      </c>
      <c r="C10" s="2" t="s">
        <v>61</v>
      </c>
      <c r="D10" s="2"/>
      <c r="E10" s="2" t="s">
        <v>28</v>
      </c>
      <c r="F10" s="2" t="s">
        <v>29</v>
      </c>
      <c r="G10" s="2"/>
      <c r="H10" s="2" t="s">
        <v>18</v>
      </c>
      <c r="I10" s="2"/>
      <c r="J10" s="2"/>
      <c r="K10" s="2"/>
    </row>
    <row r="11" customFormat="false" ht="23.85" hidden="false" customHeight="false" outlineLevel="0" collapsed="false">
      <c r="A11" s="2" t="s">
        <v>62</v>
      </c>
      <c r="B11" s="2" t="s">
        <v>63</v>
      </c>
      <c r="C11" s="2" t="s">
        <v>64</v>
      </c>
      <c r="D11" s="2" t="s">
        <v>48</v>
      </c>
      <c r="E11" s="2" t="s">
        <v>28</v>
      </c>
      <c r="F11" s="2" t="s">
        <v>16</v>
      </c>
      <c r="G11" s="2" t="s">
        <v>65</v>
      </c>
      <c r="H11" s="2" t="s">
        <v>66</v>
      </c>
      <c r="I11" s="2" t="s">
        <v>67</v>
      </c>
      <c r="J11" s="2" t="s">
        <v>68</v>
      </c>
      <c r="K11" s="3" t="n">
        <f aca="false">DATE(2023,6,10)</f>
        <v>45087</v>
      </c>
    </row>
    <row r="12" customFormat="false" ht="23.85" hidden="false" customHeight="false" outlineLevel="0" collapsed="false">
      <c r="A12" s="2" t="s">
        <v>69</v>
      </c>
      <c r="B12" s="2" t="s">
        <v>70</v>
      </c>
      <c r="C12" s="2" t="s">
        <v>71</v>
      </c>
      <c r="D12" s="2"/>
      <c r="E12" s="2" t="s">
        <v>28</v>
      </c>
      <c r="F12" s="2" t="s">
        <v>29</v>
      </c>
      <c r="G12" s="2"/>
      <c r="H12" s="2" t="s">
        <v>50</v>
      </c>
      <c r="I12" s="2"/>
      <c r="J12" s="2"/>
      <c r="K12" s="2"/>
    </row>
    <row r="13" customFormat="false" ht="35.05" hidden="false" customHeight="false" outlineLevel="0" collapsed="false">
      <c r="A13" s="2" t="s">
        <v>72</v>
      </c>
      <c r="B13" s="2" t="s">
        <v>73</v>
      </c>
      <c r="C13" s="2" t="s">
        <v>74</v>
      </c>
      <c r="D13" s="2" t="s">
        <v>14</v>
      </c>
      <c r="E13" s="2" t="s">
        <v>28</v>
      </c>
      <c r="F13" s="2" t="s">
        <v>29</v>
      </c>
      <c r="G13" s="2" t="s">
        <v>75</v>
      </c>
      <c r="H13" s="2" t="s">
        <v>18</v>
      </c>
      <c r="I13" s="2" t="s">
        <v>67</v>
      </c>
      <c r="J13" s="2" t="s">
        <v>76</v>
      </c>
      <c r="K13" s="3" t="n">
        <f aca="false">DATE(2023,6,10)</f>
        <v>45087</v>
      </c>
    </row>
    <row r="14" customFormat="false" ht="35.05" hidden="false" customHeight="false" outlineLevel="0" collapsed="false">
      <c r="A14" s="2" t="s">
        <v>77</v>
      </c>
      <c r="B14" s="2" t="s">
        <v>78</v>
      </c>
      <c r="C14" s="2" t="s">
        <v>79</v>
      </c>
      <c r="D14" s="2" t="s">
        <v>14</v>
      </c>
      <c r="E14" s="2" t="s">
        <v>28</v>
      </c>
      <c r="F14" s="2" t="s">
        <v>16</v>
      </c>
      <c r="G14" s="2" t="s">
        <v>80</v>
      </c>
      <c r="H14" s="2" t="s">
        <v>18</v>
      </c>
      <c r="I14" s="2" t="s">
        <v>81</v>
      </c>
      <c r="J14" s="2" t="s">
        <v>82</v>
      </c>
      <c r="K14" s="3" t="n">
        <f aca="false">DATE(2021,3,9)</f>
        <v>44264</v>
      </c>
    </row>
    <row r="15" customFormat="false" ht="23.85" hidden="false" customHeight="false" outlineLevel="0" collapsed="false">
      <c r="A15" s="2" t="s">
        <v>83</v>
      </c>
      <c r="B15" s="2" t="s">
        <v>84</v>
      </c>
      <c r="C15" s="2" t="s">
        <v>64</v>
      </c>
      <c r="D15" s="2" t="s">
        <v>53</v>
      </c>
      <c r="E15" s="2" t="s">
        <v>28</v>
      </c>
      <c r="F15" s="2" t="s">
        <v>29</v>
      </c>
      <c r="G15" s="2" t="s">
        <v>85</v>
      </c>
      <c r="H15" s="2" t="s">
        <v>86</v>
      </c>
      <c r="I15" s="2" t="s">
        <v>87</v>
      </c>
      <c r="J15" s="2" t="s">
        <v>88</v>
      </c>
      <c r="K15" s="3" t="n">
        <f aca="false">DATE(2023,12,12)</f>
        <v>45272</v>
      </c>
    </row>
    <row r="16" customFormat="false" ht="23.85" hidden="false" customHeight="false" outlineLevel="0" collapsed="false">
      <c r="A16" s="2" t="s">
        <v>89</v>
      </c>
      <c r="B16" s="2" t="s">
        <v>90</v>
      </c>
      <c r="C16" s="2" t="s">
        <v>23</v>
      </c>
      <c r="D16" s="2" t="s">
        <v>48</v>
      </c>
      <c r="E16" s="2" t="s">
        <v>28</v>
      </c>
      <c r="F16" s="2" t="s">
        <v>29</v>
      </c>
      <c r="G16" s="2" t="s">
        <v>91</v>
      </c>
      <c r="H16" s="2" t="s">
        <v>92</v>
      </c>
      <c r="I16" s="2" t="s">
        <v>93</v>
      </c>
      <c r="J16" s="2" t="s">
        <v>94</v>
      </c>
      <c r="K16" s="3" t="n">
        <f aca="false">DATE(2023,3,23)</f>
        <v>45008</v>
      </c>
    </row>
    <row r="17" customFormat="false" ht="35.05" hidden="false" customHeight="false" outlineLevel="0" collapsed="false">
      <c r="A17" s="2" t="s">
        <v>95</v>
      </c>
      <c r="B17" s="2" t="s">
        <v>40</v>
      </c>
      <c r="C17" s="2" t="s">
        <v>74</v>
      </c>
      <c r="D17" s="2" t="s">
        <v>14</v>
      </c>
      <c r="E17" s="2" t="s">
        <v>28</v>
      </c>
      <c r="F17" s="2" t="s">
        <v>29</v>
      </c>
      <c r="G17" s="2" t="s">
        <v>96</v>
      </c>
      <c r="H17" s="2" t="s">
        <v>18</v>
      </c>
      <c r="I17" s="2" t="s">
        <v>19</v>
      </c>
      <c r="J17" s="2" t="s">
        <v>97</v>
      </c>
      <c r="K17" s="3" t="n">
        <f aca="false">DATE(2019,5,27)</f>
        <v>43612</v>
      </c>
    </row>
    <row r="18" customFormat="false" ht="35.05" hidden="false" customHeight="false" outlineLevel="0" collapsed="false">
      <c r="A18" s="2" t="s">
        <v>98</v>
      </c>
      <c r="B18" s="2" t="s">
        <v>99</v>
      </c>
      <c r="C18" s="2" t="s">
        <v>23</v>
      </c>
      <c r="D18" s="2" t="s">
        <v>14</v>
      </c>
      <c r="E18" s="2" t="s">
        <v>28</v>
      </c>
      <c r="F18" s="2" t="s">
        <v>29</v>
      </c>
      <c r="G18" s="2" t="s">
        <v>100</v>
      </c>
      <c r="H18" s="2" t="s">
        <v>18</v>
      </c>
      <c r="I18" s="2" t="s">
        <v>19</v>
      </c>
      <c r="J18" s="2" t="s">
        <v>101</v>
      </c>
      <c r="K18" s="3" t="n">
        <f aca="false">DATE(2023,3,29)</f>
        <v>45014</v>
      </c>
    </row>
    <row r="19" customFormat="false" ht="23.85" hidden="false" customHeight="false" outlineLevel="0" collapsed="false">
      <c r="A19" s="2" t="s">
        <v>102</v>
      </c>
      <c r="B19" s="2" t="s">
        <v>103</v>
      </c>
      <c r="C19" s="2" t="s">
        <v>104</v>
      </c>
      <c r="D19" s="2" t="s">
        <v>48</v>
      </c>
      <c r="E19" s="2" t="s">
        <v>28</v>
      </c>
      <c r="F19" s="2" t="s">
        <v>29</v>
      </c>
      <c r="G19" s="2"/>
      <c r="H19" s="2" t="s">
        <v>50</v>
      </c>
      <c r="I19" s="2" t="s">
        <v>19</v>
      </c>
      <c r="J19" s="2" t="s">
        <v>105</v>
      </c>
      <c r="K19" s="3" t="n">
        <f aca="false">DATE(2021,5,19)</f>
        <v>44335</v>
      </c>
    </row>
    <row r="20" customFormat="false" ht="23.85" hidden="false" customHeight="false" outlineLevel="0" collapsed="false">
      <c r="A20" s="2" t="s">
        <v>102</v>
      </c>
      <c r="B20" s="2" t="s">
        <v>63</v>
      </c>
      <c r="C20" s="2" t="s">
        <v>106</v>
      </c>
      <c r="D20" s="2" t="s">
        <v>53</v>
      </c>
      <c r="E20" s="2" t="s">
        <v>28</v>
      </c>
      <c r="F20" s="2" t="s">
        <v>29</v>
      </c>
      <c r="G20" s="2" t="s">
        <v>107</v>
      </c>
      <c r="H20" s="2" t="s">
        <v>86</v>
      </c>
      <c r="I20" s="2" t="s">
        <v>19</v>
      </c>
      <c r="J20" s="2" t="s">
        <v>108</v>
      </c>
      <c r="K20" s="3" t="n">
        <f aca="false">DATE(2020,6,23)</f>
        <v>44005</v>
      </c>
    </row>
    <row r="21" customFormat="false" ht="35.05" hidden="false" customHeight="false" outlineLevel="0" collapsed="false">
      <c r="A21" s="2" t="s">
        <v>109</v>
      </c>
      <c r="B21" s="2" t="s">
        <v>26</v>
      </c>
      <c r="C21" s="2" t="s">
        <v>41</v>
      </c>
      <c r="D21" s="2" t="s">
        <v>14</v>
      </c>
      <c r="E21" s="2" t="s">
        <v>28</v>
      </c>
      <c r="F21" s="2" t="s">
        <v>16</v>
      </c>
      <c r="G21" s="2" t="s">
        <v>110</v>
      </c>
      <c r="H21" s="2" t="s">
        <v>18</v>
      </c>
      <c r="I21" s="2" t="s">
        <v>19</v>
      </c>
      <c r="J21" s="2" t="s">
        <v>111</v>
      </c>
      <c r="K21" s="3" t="n">
        <f aca="false">DATE(2021,5,31)</f>
        <v>44347</v>
      </c>
    </row>
    <row r="22" customFormat="false" ht="35.05" hidden="false" customHeight="false" outlineLevel="0" collapsed="false">
      <c r="A22" s="2" t="s">
        <v>112</v>
      </c>
      <c r="B22" s="2" t="s">
        <v>26</v>
      </c>
      <c r="C22" s="2" t="s">
        <v>113</v>
      </c>
      <c r="D22" s="2" t="s">
        <v>14</v>
      </c>
      <c r="E22" s="2" t="s">
        <v>28</v>
      </c>
      <c r="F22" s="2" t="s">
        <v>16</v>
      </c>
      <c r="G22" s="2" t="s">
        <v>114</v>
      </c>
      <c r="H22" s="2" t="s">
        <v>18</v>
      </c>
      <c r="I22" s="2" t="s">
        <v>19</v>
      </c>
      <c r="J22" s="2" t="s">
        <v>115</v>
      </c>
      <c r="K22" s="3" t="n">
        <f aca="false">DATE(2021,6,18)</f>
        <v>44365</v>
      </c>
    </row>
    <row r="23" customFormat="false" ht="23.85" hidden="false" customHeight="false" outlineLevel="0" collapsed="false">
      <c r="A23" s="2" t="s">
        <v>116</v>
      </c>
      <c r="B23" s="2" t="s">
        <v>117</v>
      </c>
      <c r="C23" s="2" t="s">
        <v>118</v>
      </c>
      <c r="D23" s="2" t="s">
        <v>48</v>
      </c>
      <c r="E23" s="2" t="s">
        <v>28</v>
      </c>
      <c r="F23" s="2" t="s">
        <v>29</v>
      </c>
      <c r="G23" s="2" t="s">
        <v>119</v>
      </c>
      <c r="H23" s="2" t="s">
        <v>92</v>
      </c>
      <c r="I23" s="2" t="s">
        <v>120</v>
      </c>
      <c r="J23" s="2" t="s">
        <v>121</v>
      </c>
      <c r="K23" s="3" t="n">
        <f aca="false">DATE(2019,12,25)</f>
        <v>43824</v>
      </c>
    </row>
    <row r="24" customFormat="false" ht="23.85" hidden="false" customHeight="false" outlineLevel="0" collapsed="false">
      <c r="A24" s="2" t="s">
        <v>122</v>
      </c>
      <c r="B24" s="2" t="s">
        <v>34</v>
      </c>
      <c r="C24" s="2" t="s">
        <v>41</v>
      </c>
      <c r="D24" s="2"/>
      <c r="E24" s="2" t="s">
        <v>28</v>
      </c>
      <c r="F24" s="2" t="s">
        <v>29</v>
      </c>
      <c r="G24" s="2"/>
      <c r="H24" s="2" t="s">
        <v>66</v>
      </c>
      <c r="I24" s="2"/>
      <c r="J24" s="2"/>
      <c r="K24" s="2"/>
    </row>
    <row r="25" customFormat="false" ht="35.05" hidden="false" customHeight="false" outlineLevel="0" collapsed="false">
      <c r="A25" s="2" t="s">
        <v>123</v>
      </c>
      <c r="B25" s="2" t="s">
        <v>124</v>
      </c>
      <c r="C25" s="2" t="s">
        <v>125</v>
      </c>
      <c r="D25" s="2" t="s">
        <v>14</v>
      </c>
      <c r="E25" s="2" t="s">
        <v>15</v>
      </c>
      <c r="F25" s="2" t="s">
        <v>29</v>
      </c>
      <c r="G25" s="2" t="s">
        <v>126</v>
      </c>
      <c r="H25" s="2" t="s">
        <v>18</v>
      </c>
      <c r="I25" s="2" t="s">
        <v>19</v>
      </c>
      <c r="J25" s="2" t="s">
        <v>127</v>
      </c>
      <c r="K25" s="3" t="n">
        <f aca="false">DATE(2023,3,17)</f>
        <v>45002</v>
      </c>
    </row>
    <row r="26" customFormat="false" ht="35.05" hidden="false" customHeight="false" outlineLevel="0" collapsed="false">
      <c r="A26" s="2" t="s">
        <v>128</v>
      </c>
      <c r="B26" s="2" t="s">
        <v>129</v>
      </c>
      <c r="C26" s="2" t="s">
        <v>35</v>
      </c>
      <c r="D26" s="2" t="s">
        <v>14</v>
      </c>
      <c r="E26" s="2" t="s">
        <v>28</v>
      </c>
      <c r="F26" s="2" t="s">
        <v>16</v>
      </c>
      <c r="G26" s="2" t="s">
        <v>130</v>
      </c>
      <c r="H26" s="2" t="s">
        <v>18</v>
      </c>
      <c r="I26" s="2" t="s">
        <v>19</v>
      </c>
      <c r="J26" s="2" t="s">
        <v>131</v>
      </c>
      <c r="K26" s="3" t="n">
        <f aca="false">DATE(2021,4,19)</f>
        <v>44305</v>
      </c>
    </row>
    <row r="27" customFormat="false" ht="23.85" hidden="false" customHeight="false" outlineLevel="0" collapsed="false">
      <c r="A27" s="2" t="s">
        <v>132</v>
      </c>
      <c r="B27" s="2" t="s">
        <v>40</v>
      </c>
      <c r="C27" s="2" t="s">
        <v>64</v>
      </c>
      <c r="D27" s="2" t="s">
        <v>48</v>
      </c>
      <c r="E27" s="2" t="s">
        <v>15</v>
      </c>
      <c r="F27" s="2" t="s">
        <v>29</v>
      </c>
      <c r="G27" s="2" t="s">
        <v>133</v>
      </c>
      <c r="H27" s="2" t="s">
        <v>50</v>
      </c>
      <c r="I27" s="2" t="s">
        <v>19</v>
      </c>
      <c r="J27" s="2" t="s">
        <v>51</v>
      </c>
      <c r="K27" s="3" t="n">
        <f aca="false">DATE(2023,9,19)</f>
        <v>45188</v>
      </c>
    </row>
    <row r="28" customFormat="false" ht="35.05" hidden="false" customHeight="false" outlineLevel="0" collapsed="false">
      <c r="A28" s="2" t="s">
        <v>134</v>
      </c>
      <c r="B28" s="2" t="s">
        <v>135</v>
      </c>
      <c r="C28" s="2" t="s">
        <v>106</v>
      </c>
      <c r="D28" s="2" t="s">
        <v>14</v>
      </c>
      <c r="E28" s="2" t="s">
        <v>28</v>
      </c>
      <c r="F28" s="2" t="s">
        <v>16</v>
      </c>
      <c r="G28" s="2" t="s">
        <v>136</v>
      </c>
      <c r="H28" s="2" t="s">
        <v>18</v>
      </c>
      <c r="I28" s="2" t="s">
        <v>137</v>
      </c>
      <c r="J28" s="2" t="s">
        <v>138</v>
      </c>
      <c r="K28" s="3" t="n">
        <f aca="false">DATE(2024,1,7)</f>
        <v>45298</v>
      </c>
    </row>
    <row r="29" customFormat="false" ht="35.05" hidden="false" customHeight="false" outlineLevel="0" collapsed="false">
      <c r="A29" s="2" t="s">
        <v>139</v>
      </c>
      <c r="B29" s="2" t="s">
        <v>140</v>
      </c>
      <c r="C29" s="2" t="s">
        <v>141</v>
      </c>
      <c r="D29" s="2" t="s">
        <v>14</v>
      </c>
      <c r="E29" s="2" t="s">
        <v>28</v>
      </c>
      <c r="F29" s="2" t="s">
        <v>16</v>
      </c>
      <c r="G29" s="2" t="s">
        <v>142</v>
      </c>
      <c r="H29" s="2" t="s">
        <v>18</v>
      </c>
      <c r="I29" s="2" t="s">
        <v>19</v>
      </c>
      <c r="J29" s="2" t="s">
        <v>143</v>
      </c>
      <c r="K29" s="3" t="n">
        <f aca="false">DATE(2020,6,23)</f>
        <v>44005</v>
      </c>
    </row>
    <row r="30" customFormat="false" ht="46.25" hidden="false" customHeight="false" outlineLevel="0" collapsed="false">
      <c r="A30" s="2" t="s">
        <v>144</v>
      </c>
      <c r="B30" s="2" t="s">
        <v>34</v>
      </c>
      <c r="C30" s="2" t="s">
        <v>145</v>
      </c>
      <c r="D30" s="2" t="s">
        <v>14</v>
      </c>
      <c r="E30" s="2" t="s">
        <v>28</v>
      </c>
      <c r="F30" s="2" t="s">
        <v>16</v>
      </c>
      <c r="G30" s="2" t="s">
        <v>96</v>
      </c>
      <c r="H30" s="2" t="s">
        <v>18</v>
      </c>
      <c r="I30" s="2" t="s">
        <v>146</v>
      </c>
      <c r="J30" s="2" t="s">
        <v>147</v>
      </c>
      <c r="K30" s="3" t="n">
        <f aca="false">DATE(2023,3,31)</f>
        <v>45016</v>
      </c>
    </row>
    <row r="31" customFormat="false" ht="35.05" hidden="false" customHeight="false" outlineLevel="0" collapsed="false">
      <c r="A31" s="2" t="s">
        <v>148</v>
      </c>
      <c r="B31" s="2" t="s">
        <v>149</v>
      </c>
      <c r="C31" s="2" t="s">
        <v>150</v>
      </c>
      <c r="D31" s="2" t="s">
        <v>14</v>
      </c>
      <c r="E31" s="2" t="s">
        <v>28</v>
      </c>
      <c r="F31" s="2" t="s">
        <v>16</v>
      </c>
      <c r="G31" s="2" t="s">
        <v>151</v>
      </c>
      <c r="H31" s="2" t="s">
        <v>18</v>
      </c>
      <c r="I31" s="2" t="s">
        <v>152</v>
      </c>
      <c r="J31" s="2" t="s">
        <v>153</v>
      </c>
      <c r="K31" s="3" t="n">
        <f aca="false">DATE(2021,12,22)</f>
        <v>44552</v>
      </c>
    </row>
    <row r="32" customFormat="false" ht="35.05" hidden="false" customHeight="false" outlineLevel="0" collapsed="false">
      <c r="A32" s="2" t="s">
        <v>154</v>
      </c>
      <c r="B32" s="2" t="s">
        <v>60</v>
      </c>
      <c r="C32" s="2" t="s">
        <v>74</v>
      </c>
      <c r="D32" s="2" t="s">
        <v>14</v>
      </c>
      <c r="E32" s="2" t="s">
        <v>28</v>
      </c>
      <c r="F32" s="2" t="s">
        <v>16</v>
      </c>
      <c r="G32" s="2" t="s">
        <v>155</v>
      </c>
      <c r="H32" s="2" t="s">
        <v>18</v>
      </c>
      <c r="I32" s="2" t="s">
        <v>156</v>
      </c>
      <c r="J32" s="2" t="s">
        <v>157</v>
      </c>
      <c r="K32" s="3" t="n">
        <f aca="false">DATE(2021,6,30)</f>
        <v>44377</v>
      </c>
    </row>
    <row r="33" customFormat="false" ht="35.05" hidden="false" customHeight="false" outlineLevel="0" collapsed="false">
      <c r="A33" s="2" t="s">
        <v>158</v>
      </c>
      <c r="B33" s="2" t="s">
        <v>63</v>
      </c>
      <c r="C33" s="2" t="s">
        <v>159</v>
      </c>
      <c r="D33" s="2" t="s">
        <v>14</v>
      </c>
      <c r="E33" s="2" t="s">
        <v>28</v>
      </c>
      <c r="F33" s="2" t="s">
        <v>29</v>
      </c>
      <c r="G33" s="2" t="s">
        <v>160</v>
      </c>
      <c r="H33" s="2" t="s">
        <v>18</v>
      </c>
      <c r="I33" s="2" t="s">
        <v>19</v>
      </c>
      <c r="J33" s="2" t="s">
        <v>161</v>
      </c>
      <c r="K33" s="3" t="n">
        <f aca="false">DATE(2021,4,19)</f>
        <v>44305</v>
      </c>
    </row>
    <row r="34" customFormat="false" ht="35.05" hidden="false" customHeight="false" outlineLevel="0" collapsed="false">
      <c r="A34" s="2" t="s">
        <v>162</v>
      </c>
      <c r="B34" s="2" t="s">
        <v>34</v>
      </c>
      <c r="C34" s="2" t="s">
        <v>163</v>
      </c>
      <c r="D34" s="2" t="s">
        <v>14</v>
      </c>
      <c r="E34" s="2" t="s">
        <v>15</v>
      </c>
      <c r="F34" s="2" t="s">
        <v>29</v>
      </c>
      <c r="G34" s="2" t="s">
        <v>164</v>
      </c>
      <c r="H34" s="2" t="s">
        <v>18</v>
      </c>
      <c r="I34" s="2" t="s">
        <v>19</v>
      </c>
      <c r="J34" s="2" t="s">
        <v>161</v>
      </c>
      <c r="K34" s="3" t="n">
        <f aca="false">DATE(2023,4,24)</f>
        <v>45040</v>
      </c>
    </row>
    <row r="35" customFormat="false" ht="23.85" hidden="false" customHeight="false" outlineLevel="0" collapsed="false">
      <c r="A35" s="2" t="s">
        <v>165</v>
      </c>
      <c r="B35" s="2" t="s">
        <v>166</v>
      </c>
      <c r="C35" s="2" t="s">
        <v>150</v>
      </c>
      <c r="D35" s="2" t="s">
        <v>48</v>
      </c>
      <c r="E35" s="2" t="s">
        <v>28</v>
      </c>
      <c r="F35" s="2" t="s">
        <v>29</v>
      </c>
      <c r="G35" s="2" t="s">
        <v>167</v>
      </c>
      <c r="H35" s="2" t="s">
        <v>92</v>
      </c>
      <c r="I35" s="2" t="s">
        <v>19</v>
      </c>
      <c r="J35" s="2" t="s">
        <v>168</v>
      </c>
      <c r="K35" s="3" t="n">
        <f aca="false">DATE(2023,4,28)</f>
        <v>45044</v>
      </c>
    </row>
    <row r="36" customFormat="false" ht="35.05" hidden="false" customHeight="false" outlineLevel="0" collapsed="false">
      <c r="A36" s="2" t="s">
        <v>169</v>
      </c>
      <c r="B36" s="2" t="s">
        <v>170</v>
      </c>
      <c r="C36" s="2" t="s">
        <v>71</v>
      </c>
      <c r="D36" s="2" t="s">
        <v>14</v>
      </c>
      <c r="E36" s="2" t="s">
        <v>28</v>
      </c>
      <c r="F36" s="2" t="s">
        <v>29</v>
      </c>
      <c r="G36" s="2" t="s">
        <v>171</v>
      </c>
      <c r="H36" s="2" t="s">
        <v>18</v>
      </c>
      <c r="I36" s="2" t="s">
        <v>67</v>
      </c>
      <c r="J36" s="2" t="s">
        <v>76</v>
      </c>
      <c r="K36" s="3" t="n">
        <f aca="false">DATE(2023,6,10)</f>
        <v>45087</v>
      </c>
    </row>
    <row r="37" customFormat="false" ht="35.05" hidden="false" customHeight="false" outlineLevel="0" collapsed="false">
      <c r="A37" s="2" t="s">
        <v>172</v>
      </c>
      <c r="B37" s="2" t="s">
        <v>173</v>
      </c>
      <c r="C37" s="2" t="s">
        <v>174</v>
      </c>
      <c r="D37" s="2" t="s">
        <v>14</v>
      </c>
      <c r="E37" s="2" t="s">
        <v>28</v>
      </c>
      <c r="F37" s="2" t="s">
        <v>16</v>
      </c>
      <c r="G37" s="2" t="s">
        <v>175</v>
      </c>
      <c r="H37" s="2" t="s">
        <v>18</v>
      </c>
      <c r="I37" s="2" t="s">
        <v>67</v>
      </c>
      <c r="J37" s="2" t="s">
        <v>76</v>
      </c>
      <c r="K37" s="3" t="n">
        <f aca="false">DATE(2023,6,10)</f>
        <v>45087</v>
      </c>
    </row>
    <row r="38" customFormat="false" ht="35.05" hidden="false" customHeight="false" outlineLevel="0" collapsed="false">
      <c r="A38" s="2" t="s">
        <v>176</v>
      </c>
      <c r="B38" s="2" t="s">
        <v>84</v>
      </c>
      <c r="C38" s="2" t="s">
        <v>177</v>
      </c>
      <c r="D38" s="2" t="s">
        <v>53</v>
      </c>
      <c r="E38" s="2" t="s">
        <v>28</v>
      </c>
      <c r="F38" s="2" t="s">
        <v>29</v>
      </c>
      <c r="G38" s="2" t="s">
        <v>178</v>
      </c>
      <c r="H38" s="2" t="s">
        <v>179</v>
      </c>
      <c r="I38" s="2" t="s">
        <v>180</v>
      </c>
      <c r="J38" s="2" t="s">
        <v>181</v>
      </c>
      <c r="K38" s="3" t="n">
        <f aca="false">DATE(2021,4,30)</f>
        <v>44316</v>
      </c>
    </row>
    <row r="39" customFormat="false" ht="35.05" hidden="false" customHeight="false" outlineLevel="0" collapsed="false">
      <c r="A39" s="2" t="s">
        <v>182</v>
      </c>
      <c r="B39" s="2" t="s">
        <v>135</v>
      </c>
      <c r="C39" s="2" t="s">
        <v>183</v>
      </c>
      <c r="D39" s="2" t="s">
        <v>14</v>
      </c>
      <c r="E39" s="2" t="s">
        <v>28</v>
      </c>
      <c r="F39" s="2" t="s">
        <v>29</v>
      </c>
      <c r="G39" s="2" t="s">
        <v>184</v>
      </c>
      <c r="H39" s="2" t="s">
        <v>18</v>
      </c>
      <c r="I39" s="2" t="s">
        <v>19</v>
      </c>
      <c r="J39" s="2" t="s">
        <v>185</v>
      </c>
      <c r="K39" s="3" t="n">
        <f aca="false">DATE(2022,4,29)</f>
        <v>44680</v>
      </c>
    </row>
    <row r="40" customFormat="false" ht="35.05" hidden="false" customHeight="false" outlineLevel="0" collapsed="false">
      <c r="A40" s="2" t="s">
        <v>186</v>
      </c>
      <c r="B40" s="2" t="s">
        <v>187</v>
      </c>
      <c r="C40" s="2" t="s">
        <v>27</v>
      </c>
      <c r="D40" s="2" t="s">
        <v>14</v>
      </c>
      <c r="E40" s="2" t="s">
        <v>188</v>
      </c>
      <c r="F40" s="2" t="s">
        <v>29</v>
      </c>
      <c r="G40" s="2"/>
      <c r="H40" s="2" t="s">
        <v>18</v>
      </c>
      <c r="I40" s="2" t="s">
        <v>93</v>
      </c>
      <c r="J40" s="2" t="s">
        <v>189</v>
      </c>
      <c r="K40" s="3" t="n">
        <f aca="false">DATE(2023,11,28)</f>
        <v>45258</v>
      </c>
    </row>
    <row r="41" customFormat="false" ht="23.85" hidden="false" customHeight="false" outlineLevel="0" collapsed="false">
      <c r="A41" s="2" t="s">
        <v>190</v>
      </c>
      <c r="B41" s="2" t="s">
        <v>26</v>
      </c>
      <c r="C41" s="2" t="s">
        <v>64</v>
      </c>
      <c r="D41" s="2" t="s">
        <v>53</v>
      </c>
      <c r="E41" s="2" t="s">
        <v>28</v>
      </c>
      <c r="F41" s="2" t="s">
        <v>29</v>
      </c>
      <c r="G41" s="2" t="s">
        <v>191</v>
      </c>
      <c r="H41" s="2" t="s">
        <v>86</v>
      </c>
      <c r="I41" s="2" t="s">
        <v>19</v>
      </c>
      <c r="J41" s="2" t="s">
        <v>192</v>
      </c>
      <c r="K41" s="3" t="n">
        <f aca="false">DATE(2023,6,30)</f>
        <v>45107</v>
      </c>
    </row>
    <row r="42" customFormat="false" ht="35.05" hidden="false" customHeight="false" outlineLevel="0" collapsed="false">
      <c r="A42" s="2" t="s">
        <v>193</v>
      </c>
      <c r="B42" s="2" t="s">
        <v>40</v>
      </c>
      <c r="C42" s="2" t="s">
        <v>174</v>
      </c>
      <c r="D42" s="2" t="s">
        <v>14</v>
      </c>
      <c r="E42" s="2" t="s">
        <v>15</v>
      </c>
      <c r="F42" s="2" t="s">
        <v>194</v>
      </c>
      <c r="G42" s="2" t="s">
        <v>195</v>
      </c>
      <c r="H42" s="2" t="s">
        <v>18</v>
      </c>
      <c r="I42" s="2" t="s">
        <v>196</v>
      </c>
      <c r="J42" s="2" t="s">
        <v>197</v>
      </c>
      <c r="K42" s="3" t="n">
        <f aca="false">DATE(2023,4,21)</f>
        <v>45037</v>
      </c>
    </row>
    <row r="43" customFormat="false" ht="35.05" hidden="false" customHeight="false" outlineLevel="0" collapsed="false">
      <c r="A43" s="2" t="s">
        <v>198</v>
      </c>
      <c r="B43" s="2" t="s">
        <v>187</v>
      </c>
      <c r="C43" s="2" t="s">
        <v>64</v>
      </c>
      <c r="D43" s="2" t="s">
        <v>14</v>
      </c>
      <c r="E43" s="2" t="s">
        <v>15</v>
      </c>
      <c r="F43" s="2" t="s">
        <v>29</v>
      </c>
      <c r="G43" s="2" t="s">
        <v>199</v>
      </c>
      <c r="H43" s="2" t="s">
        <v>18</v>
      </c>
      <c r="I43" s="2" t="s">
        <v>152</v>
      </c>
      <c r="J43" s="2" t="s">
        <v>200</v>
      </c>
      <c r="K43" s="3" t="n">
        <f aca="false">DATE(2021,12,23)</f>
        <v>44553</v>
      </c>
    </row>
    <row r="44" customFormat="false" ht="23.85" hidden="false" customHeight="false" outlineLevel="0" collapsed="false">
      <c r="A44" s="2" t="s">
        <v>201</v>
      </c>
      <c r="B44" s="2" t="s">
        <v>187</v>
      </c>
      <c r="C44" s="2" t="s">
        <v>64</v>
      </c>
      <c r="D44" s="2" t="s">
        <v>53</v>
      </c>
      <c r="E44" s="2" t="s">
        <v>28</v>
      </c>
      <c r="F44" s="2" t="s">
        <v>29</v>
      </c>
      <c r="G44" s="2" t="s">
        <v>202</v>
      </c>
      <c r="H44" s="2" t="s">
        <v>86</v>
      </c>
      <c r="I44" s="2" t="s">
        <v>67</v>
      </c>
      <c r="J44" s="2" t="s">
        <v>76</v>
      </c>
      <c r="K44" s="3" t="n">
        <f aca="false">DATE(2023,6,10)</f>
        <v>45087</v>
      </c>
    </row>
    <row r="45" customFormat="false" ht="35.05" hidden="false" customHeight="false" outlineLevel="0" collapsed="false">
      <c r="A45" s="2" t="s">
        <v>203</v>
      </c>
      <c r="B45" s="2" t="s">
        <v>26</v>
      </c>
      <c r="C45" s="2" t="s">
        <v>64</v>
      </c>
      <c r="D45" s="2" t="s">
        <v>14</v>
      </c>
      <c r="E45" s="2" t="s">
        <v>28</v>
      </c>
      <c r="F45" s="2" t="s">
        <v>16</v>
      </c>
      <c r="G45" s="2" t="s">
        <v>204</v>
      </c>
      <c r="H45" s="2" t="s">
        <v>18</v>
      </c>
      <c r="I45" s="2" t="s">
        <v>19</v>
      </c>
      <c r="J45" s="2" t="s">
        <v>205</v>
      </c>
      <c r="K45" s="3" t="n">
        <f aca="false">DATE(2020,11,6)</f>
        <v>44141</v>
      </c>
    </row>
    <row r="46" customFormat="false" ht="23.85" hidden="false" customHeight="false" outlineLevel="0" collapsed="false">
      <c r="A46" s="2" t="s">
        <v>206</v>
      </c>
      <c r="B46" s="2" t="s">
        <v>207</v>
      </c>
      <c r="C46" s="2" t="s">
        <v>208</v>
      </c>
      <c r="D46" s="2" t="s">
        <v>48</v>
      </c>
      <c r="E46" s="2" t="s">
        <v>15</v>
      </c>
      <c r="F46" s="2" t="s">
        <v>29</v>
      </c>
      <c r="G46" s="2" t="s">
        <v>209</v>
      </c>
      <c r="H46" s="2" t="s">
        <v>66</v>
      </c>
      <c r="I46" s="2"/>
      <c r="J46" s="2"/>
      <c r="K46" s="2"/>
    </row>
    <row r="47" customFormat="false" ht="35.05" hidden="false" customHeight="false" outlineLevel="0" collapsed="false">
      <c r="A47" s="2" t="s">
        <v>210</v>
      </c>
      <c r="B47" s="2" t="s">
        <v>40</v>
      </c>
      <c r="C47" s="2" t="s">
        <v>27</v>
      </c>
      <c r="D47" s="2" t="s">
        <v>14</v>
      </c>
      <c r="E47" s="2" t="s">
        <v>28</v>
      </c>
      <c r="F47" s="2" t="s">
        <v>16</v>
      </c>
      <c r="G47" s="2" t="s">
        <v>211</v>
      </c>
      <c r="H47" s="2" t="s">
        <v>18</v>
      </c>
      <c r="I47" s="2" t="s">
        <v>212</v>
      </c>
      <c r="J47" s="2" t="s">
        <v>213</v>
      </c>
      <c r="K47" s="3" t="n">
        <f aca="false">DATE(2021,9,28)</f>
        <v>44467</v>
      </c>
    </row>
    <row r="48" customFormat="false" ht="35.05" hidden="false" customHeight="false" outlineLevel="0" collapsed="false">
      <c r="A48" s="2" t="s">
        <v>214</v>
      </c>
      <c r="B48" s="2" t="s">
        <v>63</v>
      </c>
      <c r="C48" s="2" t="s">
        <v>74</v>
      </c>
      <c r="D48" s="2" t="s">
        <v>14</v>
      </c>
      <c r="E48" s="2" t="s">
        <v>15</v>
      </c>
      <c r="F48" s="2" t="s">
        <v>194</v>
      </c>
      <c r="G48" s="2" t="s">
        <v>215</v>
      </c>
      <c r="H48" s="2" t="s">
        <v>18</v>
      </c>
      <c r="I48" s="2" t="s">
        <v>93</v>
      </c>
      <c r="J48" s="2" t="s">
        <v>216</v>
      </c>
      <c r="K48" s="3" t="n">
        <f aca="false">DATE(2023,5,5)</f>
        <v>45051</v>
      </c>
    </row>
    <row r="49" customFormat="false" ht="35.05" hidden="false" customHeight="false" outlineLevel="0" collapsed="false">
      <c r="A49" s="2" t="s">
        <v>217</v>
      </c>
      <c r="B49" s="2" t="s">
        <v>218</v>
      </c>
      <c r="C49" s="2" t="s">
        <v>64</v>
      </c>
      <c r="D49" s="2" t="s">
        <v>14</v>
      </c>
      <c r="E49" s="2" t="s">
        <v>15</v>
      </c>
      <c r="F49" s="2" t="s">
        <v>16</v>
      </c>
      <c r="G49" s="2" t="s">
        <v>211</v>
      </c>
      <c r="H49" s="2" t="s">
        <v>18</v>
      </c>
      <c r="I49" s="2" t="s">
        <v>219</v>
      </c>
      <c r="J49" s="2" t="s">
        <v>220</v>
      </c>
      <c r="K49" s="3" t="n">
        <f aca="false">DATE(2022,3,11)</f>
        <v>44631</v>
      </c>
    </row>
    <row r="50" customFormat="false" ht="35.05" hidden="false" customHeight="false" outlineLevel="0" collapsed="false">
      <c r="A50" s="2" t="s">
        <v>221</v>
      </c>
      <c r="B50" s="2" t="s">
        <v>40</v>
      </c>
      <c r="C50" s="2" t="s">
        <v>74</v>
      </c>
      <c r="D50" s="2" t="s">
        <v>14</v>
      </c>
      <c r="E50" s="2" t="s">
        <v>28</v>
      </c>
      <c r="F50" s="2" t="s">
        <v>16</v>
      </c>
      <c r="G50" s="2" t="s">
        <v>222</v>
      </c>
      <c r="H50" s="2" t="s">
        <v>18</v>
      </c>
      <c r="I50" s="2" t="s">
        <v>19</v>
      </c>
      <c r="J50" s="2" t="s">
        <v>51</v>
      </c>
      <c r="K50" s="3" t="n">
        <f aca="false">DATE(2023,5,19)</f>
        <v>45065</v>
      </c>
    </row>
    <row r="51" customFormat="false" ht="57.45" hidden="false" customHeight="false" outlineLevel="0" collapsed="false">
      <c r="A51" s="2" t="s">
        <v>223</v>
      </c>
      <c r="B51" s="2" t="s">
        <v>26</v>
      </c>
      <c r="C51" s="2" t="s">
        <v>64</v>
      </c>
      <c r="D51" s="2" t="s">
        <v>224</v>
      </c>
      <c r="E51" s="2" t="s">
        <v>28</v>
      </c>
      <c r="F51" s="2" t="s">
        <v>29</v>
      </c>
      <c r="G51" s="2" t="s">
        <v>225</v>
      </c>
      <c r="H51" s="2" t="s">
        <v>18</v>
      </c>
      <c r="I51" s="2" t="s">
        <v>37</v>
      </c>
      <c r="J51" s="2" t="s">
        <v>226</v>
      </c>
      <c r="K51" s="3" t="n">
        <f aca="false">DATE(2023,5,3)</f>
        <v>45049</v>
      </c>
    </row>
    <row r="52" customFormat="false" ht="35.05" hidden="false" customHeight="false" outlineLevel="0" collapsed="false">
      <c r="A52" s="2" t="s">
        <v>227</v>
      </c>
      <c r="B52" s="2" t="s">
        <v>228</v>
      </c>
      <c r="C52" s="2" t="s">
        <v>106</v>
      </c>
      <c r="D52" s="2" t="s">
        <v>14</v>
      </c>
      <c r="E52" s="2" t="s">
        <v>28</v>
      </c>
      <c r="F52" s="2" t="s">
        <v>16</v>
      </c>
      <c r="G52" s="2" t="s">
        <v>229</v>
      </c>
      <c r="H52" s="2" t="s">
        <v>18</v>
      </c>
      <c r="I52" s="2" t="s">
        <v>19</v>
      </c>
      <c r="J52" s="2" t="s">
        <v>230</v>
      </c>
      <c r="K52" s="3" t="n">
        <f aca="false">DATE(2022,4,29)</f>
        <v>44680</v>
      </c>
    </row>
    <row r="53" customFormat="false" ht="23.85" hidden="false" customHeight="false" outlineLevel="0" collapsed="false">
      <c r="A53" s="2" t="s">
        <v>231</v>
      </c>
      <c r="B53" s="2" t="s">
        <v>187</v>
      </c>
      <c r="C53" s="2" t="s">
        <v>232</v>
      </c>
      <c r="D53" s="2" t="s">
        <v>48</v>
      </c>
      <c r="E53" s="2" t="s">
        <v>28</v>
      </c>
      <c r="F53" s="2" t="s">
        <v>16</v>
      </c>
      <c r="G53" s="2" t="s">
        <v>233</v>
      </c>
      <c r="H53" s="2" t="s">
        <v>92</v>
      </c>
      <c r="I53" s="2" t="s">
        <v>19</v>
      </c>
      <c r="J53" s="2" t="s">
        <v>234</v>
      </c>
      <c r="K53" s="3" t="n">
        <f aca="false">DATE(2023,4,28)</f>
        <v>45044</v>
      </c>
    </row>
    <row r="54" customFormat="false" ht="35.05" hidden="false" customHeight="false" outlineLevel="0" collapsed="false">
      <c r="A54" s="2" t="s">
        <v>235</v>
      </c>
      <c r="B54" s="2" t="s">
        <v>117</v>
      </c>
      <c r="C54" s="2" t="s">
        <v>118</v>
      </c>
      <c r="D54" s="2"/>
      <c r="E54" s="2" t="s">
        <v>28</v>
      </c>
      <c r="F54" s="2" t="s">
        <v>29</v>
      </c>
      <c r="G54" s="2"/>
      <c r="H54" s="2" t="s">
        <v>18</v>
      </c>
      <c r="I54" s="2"/>
      <c r="J54" s="2"/>
      <c r="K54" s="2"/>
    </row>
    <row r="55" customFormat="false" ht="23.85" hidden="false" customHeight="false" outlineLevel="0" collapsed="false">
      <c r="A55" s="2" t="s">
        <v>236</v>
      </c>
      <c r="B55" s="2" t="s">
        <v>237</v>
      </c>
      <c r="C55" s="2" t="s">
        <v>238</v>
      </c>
      <c r="D55" s="2"/>
      <c r="E55" s="2" t="s">
        <v>28</v>
      </c>
      <c r="F55" s="2" t="s">
        <v>29</v>
      </c>
      <c r="G55" s="2"/>
      <c r="H55" s="2" t="s">
        <v>66</v>
      </c>
      <c r="I55" s="2"/>
      <c r="J55" s="2"/>
      <c r="K55" s="2"/>
    </row>
    <row r="56" customFormat="false" ht="23.85" hidden="false" customHeight="false" outlineLevel="0" collapsed="false">
      <c r="A56" s="2" t="s">
        <v>239</v>
      </c>
      <c r="B56" s="2" t="s">
        <v>240</v>
      </c>
      <c r="C56" s="2" t="s">
        <v>150</v>
      </c>
      <c r="D56" s="2" t="s">
        <v>48</v>
      </c>
      <c r="E56" s="2" t="s">
        <v>28</v>
      </c>
      <c r="F56" s="2" t="s">
        <v>16</v>
      </c>
      <c r="G56" s="2" t="s">
        <v>241</v>
      </c>
      <c r="H56" s="2" t="s">
        <v>66</v>
      </c>
      <c r="I56" s="2" t="s">
        <v>242</v>
      </c>
      <c r="J56" s="2" t="s">
        <v>243</v>
      </c>
      <c r="K56" s="3" t="n">
        <f aca="false">DATE(2022,5,30)</f>
        <v>44711</v>
      </c>
    </row>
    <row r="57" customFormat="false" ht="35.05" hidden="false" customHeight="false" outlineLevel="0" collapsed="false">
      <c r="A57" s="2" t="s">
        <v>244</v>
      </c>
      <c r="B57" s="2" t="s">
        <v>245</v>
      </c>
      <c r="C57" s="2" t="s">
        <v>246</v>
      </c>
      <c r="D57" s="2" t="s">
        <v>14</v>
      </c>
      <c r="E57" s="2" t="s">
        <v>28</v>
      </c>
      <c r="F57" s="2" t="s">
        <v>29</v>
      </c>
      <c r="G57" s="2" t="s">
        <v>247</v>
      </c>
      <c r="H57" s="2" t="s">
        <v>18</v>
      </c>
      <c r="I57" s="2" t="s">
        <v>19</v>
      </c>
      <c r="J57" s="2" t="s">
        <v>248</v>
      </c>
      <c r="K57" s="3" t="n">
        <f aca="false">DATE(2023,4,24)</f>
        <v>45040</v>
      </c>
    </row>
    <row r="58" customFormat="false" ht="12.8" hidden="false" customHeight="false" outlineLevel="0" collapsed="false">
      <c r="K58" s="4"/>
    </row>
    <row r="59" customFormat="false" ht="12.8" hidden="false" customHeight="false" outlineLevel="0" collapsed="false">
      <c r="K59" s="4"/>
    </row>
    <row r="60" customFormat="false" ht="12.8" hidden="false" customHeight="false" outlineLevel="0" collapsed="false">
      <c r="K60" s="4"/>
    </row>
    <row r="61" customFormat="false" ht="12.8" hidden="false" customHeight="false" outlineLevel="0" collapsed="false">
      <c r="K61" s="4"/>
    </row>
    <row r="62" customFormat="false" ht="12.8" hidden="false" customHeight="false" outlineLevel="0" collapsed="false">
      <c r="K62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2024-01-12T14:35:52Z</dcterms:created>
  <dc:creator/>
  <dc:description/>
  <dc:language>ru-RU</dc:language>
  <cp:lastModifiedBy/>
  <dcterms:modified xsi:type="dcterms:W3CDTF">2024-01-12T16:46:48Z</dcterms:modified>
  <cp:revision>1</cp:revision>
  <dc:subject/>
  <dc:title/>
</cp:coreProperties>
</file>